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Tarifs Particuliers\"/>
    </mc:Choice>
  </mc:AlternateContent>
  <xr:revisionPtr revIDLastSave="0" documentId="8_{C7FAF154-C537-40F9-8174-E427313FC5E8}" xr6:coauthVersionLast="44" xr6:coauthVersionMax="44" xr10:uidLastSave="{00000000-0000-0000-0000-000000000000}"/>
  <bookViews>
    <workbookView xWindow="-120" yWindow="-120" windowWidth="29040" windowHeight="15840" xr2:uid="{EA91230D-145A-48A2-9DBA-FFB66F76DEAA}"/>
  </bookViews>
  <sheets>
    <sheet name="Feuil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B22" i="1" l="1"/>
  <c r="D21" i="1"/>
  <c r="D20" i="1"/>
  <c r="D16" i="1"/>
  <c r="C9" i="1" l="1"/>
  <c r="D9" i="1" s="1"/>
  <c r="D22" i="1" s="1"/>
  <c r="C10" i="1"/>
  <c r="D10" i="1" s="1"/>
  <c r="C11" i="1"/>
  <c r="D11" i="1" s="1"/>
  <c r="C12" i="1"/>
  <c r="D12" i="1" s="1"/>
  <c r="C13" i="1"/>
  <c r="D13" i="1" s="1"/>
  <c r="C14" i="1"/>
  <c r="D14" i="1" s="1"/>
  <c r="C16" i="1"/>
  <c r="C18" i="1"/>
  <c r="D18" i="1" s="1"/>
</calcChain>
</file>

<file path=xl/sharedStrings.xml><?xml version="1.0" encoding="utf-8"?>
<sst xmlns="http://schemas.openxmlformats.org/spreadsheetml/2006/main" count="22" uniqueCount="21">
  <si>
    <t>EARL PATRICE HAVERLAN</t>
  </si>
  <si>
    <t>11 rue de l'hospital</t>
  </si>
  <si>
    <t>33640 PORTETS</t>
  </si>
  <si>
    <t>Tél : 05.56.67.11.32</t>
  </si>
  <si>
    <t>Bon de commande</t>
  </si>
  <si>
    <t>GRAVES ROUGE</t>
  </si>
  <si>
    <t>Quantité</t>
  </si>
  <si>
    <t>Prix unitaire</t>
  </si>
  <si>
    <t>Total</t>
  </si>
  <si>
    <r>
      <t xml:space="preserve">. </t>
    </r>
    <r>
      <rPr>
        <b/>
        <sz val="11"/>
        <color rgb="FF5F5F5F"/>
        <rFont val="Times New Roman"/>
        <family val="1"/>
      </rPr>
      <t>Domaine des Lucques</t>
    </r>
    <r>
      <rPr>
        <sz val="11"/>
        <color rgb="FF5F5F5F"/>
        <rFont val="Times New Roman"/>
        <family val="1"/>
      </rPr>
      <t xml:space="preserve"> 2015 – 75cl</t>
    </r>
  </si>
  <si>
    <r>
      <t xml:space="preserve">. </t>
    </r>
    <r>
      <rPr>
        <b/>
        <i/>
        <sz val="11"/>
        <color rgb="FF5F5F5F"/>
        <rFont val="Times New Roman"/>
        <family val="1"/>
      </rPr>
      <t>Demi</t>
    </r>
    <r>
      <rPr>
        <sz val="11"/>
        <color rgb="FF5F5F5F"/>
        <rFont val="Times New Roman"/>
        <family val="1"/>
      </rPr>
      <t xml:space="preserve"> </t>
    </r>
    <r>
      <rPr>
        <b/>
        <sz val="11"/>
        <color rgb="FF5F5F5F"/>
        <rFont val="Times New Roman"/>
        <family val="1"/>
      </rPr>
      <t>Domaine des Lucques</t>
    </r>
    <r>
      <rPr>
        <sz val="11"/>
        <color rgb="FF5F5F5F"/>
        <rFont val="Times New Roman"/>
        <family val="1"/>
      </rPr>
      <t xml:space="preserve"> 2015 – 37,5cl</t>
    </r>
  </si>
  <si>
    <r>
      <t xml:space="preserve">. </t>
    </r>
    <r>
      <rPr>
        <b/>
        <sz val="11"/>
        <color rgb="FF5F5F5F"/>
        <rFont val="Times New Roman"/>
        <family val="1"/>
      </rPr>
      <t>Château Le Bourdillot</t>
    </r>
    <r>
      <rPr>
        <sz val="11"/>
        <color rgb="FF5F5F5F"/>
        <rFont val="Times New Roman"/>
        <family val="1"/>
      </rPr>
      <t xml:space="preserve"> 2015 – 75cl</t>
    </r>
  </si>
  <si>
    <t>GRAVES BLANC</t>
  </si>
  <si>
    <t>BORDEAUX SUPERIEUR ROUGE</t>
  </si>
  <si>
    <r>
      <t xml:space="preserve">. </t>
    </r>
    <r>
      <rPr>
        <b/>
        <sz val="11"/>
        <color rgb="FF5F5F5F"/>
        <rFont val="Times New Roman"/>
        <family val="1"/>
      </rPr>
      <t>Château La Gravette des Lucques</t>
    </r>
    <r>
      <rPr>
        <sz val="12"/>
        <color rgb="FF5F5F5F"/>
        <rFont val="Times New Roman"/>
        <family val="1"/>
      </rPr>
      <t xml:space="preserve"> </t>
    </r>
    <r>
      <rPr>
        <sz val="11"/>
        <color rgb="FF5F5F5F"/>
        <rFont val="Times New Roman"/>
        <family val="1"/>
      </rPr>
      <t>en cubits de 33 litres</t>
    </r>
  </si>
  <si>
    <t>. Bouchons</t>
  </si>
  <si>
    <t>. Etiquettes</t>
  </si>
  <si>
    <r>
      <t>.</t>
    </r>
    <r>
      <rPr>
        <b/>
        <sz val="11"/>
        <color rgb="FF5F5F5F"/>
        <rFont val="Times New Roman"/>
        <family val="1"/>
      </rPr>
      <t xml:space="preserve"> Domaine des Lucques</t>
    </r>
    <r>
      <rPr>
        <sz val="11"/>
        <color rgb="FF5F5F5F"/>
        <rFont val="Times New Roman"/>
        <family val="1"/>
      </rPr>
      <t xml:space="preserve"> 2018 – 75cl</t>
    </r>
  </si>
  <si>
    <r>
      <t xml:space="preserve">. </t>
    </r>
    <r>
      <rPr>
        <b/>
        <sz val="11"/>
        <color rgb="FF5F5F5F"/>
        <rFont val="Times New Roman"/>
        <family val="1"/>
      </rPr>
      <t>Château La Gravettes des Lucques</t>
    </r>
    <r>
      <rPr>
        <sz val="11"/>
        <color rgb="FF5F5F5F"/>
        <rFont val="Times New Roman"/>
        <family val="1"/>
      </rPr>
      <t xml:space="preserve"> 2015</t>
    </r>
    <r>
      <rPr>
        <sz val="12"/>
        <color rgb="FF5F5F5F"/>
        <rFont val="Times New Roman"/>
        <family val="1"/>
      </rPr>
      <t xml:space="preserve"> </t>
    </r>
    <r>
      <rPr>
        <sz val="11"/>
        <color rgb="FF5F5F5F"/>
        <rFont val="Times New Roman"/>
        <family val="1"/>
      </rPr>
      <t xml:space="preserve"> – 75cl</t>
    </r>
  </si>
  <si>
    <r>
      <t xml:space="preserve">. </t>
    </r>
    <r>
      <rPr>
        <b/>
        <u/>
        <sz val="12"/>
        <rFont val="Times New Roman"/>
        <family val="1"/>
      </rPr>
      <t>L’INCLASSABLE  du Bourdillot</t>
    </r>
    <r>
      <rPr>
        <sz val="11"/>
        <rFont val="Times New Roman"/>
        <family val="1"/>
      </rPr>
      <t xml:space="preserve"> 2007 – 75cl</t>
    </r>
  </si>
  <si>
    <r>
      <t>.</t>
    </r>
    <r>
      <rPr>
        <b/>
        <sz val="11"/>
        <color rgb="FF5F5F5F"/>
        <rFont val="Times New Roman"/>
        <family val="1"/>
      </rPr>
      <t xml:space="preserve"> Tentation du château le Bourdillot</t>
    </r>
    <r>
      <rPr>
        <sz val="11"/>
        <color rgb="FF5F5F5F"/>
        <rFont val="Times New Roman"/>
        <family val="1"/>
      </rPr>
      <t xml:space="preserve"> 2015 – 75cl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</si>
</sst>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General"/>
    <numFmt numFmtId="165" formatCode="#,##0.00&quot; €&quot;"/>
  </numFmts>
  <fonts count="1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376092"/>
      <name val="Calibri"/>
      <family val="2"/>
    </font>
    <font>
      <sz val="11"/>
      <color rgb="FF376092"/>
      <name val="Calibri"/>
      <family val="2"/>
    </font>
    <font>
      <u/>
      <sz val="11"/>
      <color rgb="FF0000FF"/>
      <name val="Calibri"/>
      <family val="2"/>
    </font>
    <font>
      <sz val="11"/>
      <color rgb="FF1F497D"/>
      <name val="Calibri"/>
      <family val="2"/>
    </font>
    <font>
      <b/>
      <sz val="18"/>
      <color rgb="FF5F5F5F"/>
      <name val="Times New Roman"/>
      <family val="1"/>
    </font>
    <font>
      <b/>
      <sz val="12"/>
      <color rgb="FF376092"/>
      <name val="Times New Roman"/>
      <family val="1"/>
    </font>
    <font>
      <b/>
      <sz val="12"/>
      <color rgb="FF5F5F5F"/>
      <name val="Times New Roman"/>
      <family val="1"/>
    </font>
    <font>
      <sz val="11"/>
      <color rgb="FF5F5F5F"/>
      <name val="Times New Roman"/>
      <family val="1"/>
    </font>
    <font>
      <b/>
      <sz val="11"/>
      <color rgb="FF5F5F5F"/>
      <name val="Times New Roman"/>
      <family val="1"/>
    </font>
    <font>
      <b/>
      <i/>
      <sz val="11"/>
      <color rgb="FF5F5F5F"/>
      <name val="Times New Roman"/>
      <family val="1"/>
    </font>
    <font>
      <b/>
      <sz val="12"/>
      <color rgb="FF1F497D"/>
      <name val="Times New Roman"/>
      <family val="1"/>
    </font>
    <font>
      <sz val="12"/>
      <color rgb="FF5F5F5F"/>
      <name val="Times New Roman"/>
      <family val="1"/>
    </font>
    <font>
      <b/>
      <sz val="12"/>
      <color rgb="FF262626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1" fillId="0" borderId="0"/>
    <xf numFmtId="164" fontId="4" fillId="0" borderId="0"/>
  </cellStyleXfs>
  <cellXfs count="23">
    <xf numFmtId="0" fontId="0" fillId="0" borderId="0" xfId="0"/>
    <xf numFmtId="164" fontId="2" fillId="0" borderId="0" xfId="1" applyFont="1" applyAlignment="1" applyProtection="1">
      <alignment horizontal="left" vertical="center"/>
    </xf>
    <xf numFmtId="164" fontId="1" fillId="0" borderId="0" xfId="1" applyProtection="1"/>
    <xf numFmtId="164" fontId="3" fillId="0" borderId="0" xfId="1" applyFont="1" applyAlignment="1" applyProtection="1">
      <alignment horizontal="left" vertical="center"/>
    </xf>
    <xf numFmtId="164" fontId="5" fillId="0" borderId="0" xfId="2" applyFont="1" applyFill="1" applyBorder="1" applyAlignment="1" applyProtection="1">
      <alignment horizontal="left" vertical="center"/>
    </xf>
    <xf numFmtId="164" fontId="1" fillId="0" borderId="0" xfId="1" applyProtection="1">
      <protection locked="0"/>
    </xf>
    <xf numFmtId="164" fontId="7" fillId="0" borderId="2" xfId="1" applyFont="1" applyBorder="1" applyAlignment="1" applyProtection="1">
      <alignment vertical="center" wrapText="1"/>
    </xf>
    <xf numFmtId="164" fontId="8" fillId="0" borderId="3" xfId="1" applyFont="1" applyBorder="1" applyAlignment="1" applyProtection="1">
      <alignment horizontal="center" vertical="center" wrapText="1"/>
    </xf>
    <xf numFmtId="164" fontId="8" fillId="0" borderId="4" xfId="1" applyFont="1" applyBorder="1" applyAlignment="1" applyProtection="1">
      <alignment horizontal="center" vertical="center" wrapText="1"/>
    </xf>
    <xf numFmtId="164" fontId="8" fillId="0" borderId="2" xfId="1" applyFont="1" applyBorder="1" applyAlignment="1" applyProtection="1">
      <alignment horizontal="center" vertical="center" wrapText="1"/>
    </xf>
    <xf numFmtId="164" fontId="14" fillId="0" borderId="5" xfId="1" applyFont="1" applyBorder="1" applyAlignment="1" applyProtection="1">
      <alignment horizontal="right" vertical="center" wrapText="1"/>
    </xf>
    <xf numFmtId="164" fontId="1" fillId="0" borderId="5" xfId="1" applyBorder="1" applyAlignment="1" applyProtection="1">
      <alignment horizontal="center" vertical="center"/>
    </xf>
    <xf numFmtId="165" fontId="1" fillId="0" borderId="5" xfId="1" applyNumberFormat="1" applyBorder="1" applyAlignment="1" applyProtection="1">
      <alignment horizontal="center" vertical="center"/>
    </xf>
    <xf numFmtId="164" fontId="9" fillId="0" borderId="1" xfId="1" applyFont="1" applyBorder="1" applyAlignment="1" applyProtection="1">
      <alignment vertical="center" wrapText="1"/>
    </xf>
    <xf numFmtId="164" fontId="1" fillId="0" borderId="1" xfId="1" applyBorder="1" applyAlignment="1" applyProtection="1">
      <alignment horizontal="center" vertical="center"/>
      <protection locked="0"/>
    </xf>
    <xf numFmtId="165" fontId="1" fillId="0" borderId="1" xfId="1" applyNumberFormat="1" applyBorder="1" applyAlignment="1" applyProtection="1">
      <alignment horizontal="center" vertical="center"/>
    </xf>
    <xf numFmtId="164" fontId="15" fillId="0" borderId="1" xfId="1" applyFont="1" applyBorder="1" applyAlignment="1" applyProtection="1">
      <alignment vertical="center" wrapText="1"/>
    </xf>
    <xf numFmtId="164" fontId="9" fillId="0" borderId="1" xfId="1" applyFont="1" applyBorder="1" applyAlignment="1" applyProtection="1">
      <alignment horizontal="left" vertical="center" wrapText="1"/>
    </xf>
    <xf numFmtId="165" fontId="1" fillId="0" borderId="1" xfId="1" applyNumberFormat="1" applyBorder="1" applyAlignment="1" applyProtection="1">
      <alignment horizontal="center" vertical="center"/>
      <protection locked="0"/>
    </xf>
    <xf numFmtId="164" fontId="10" fillId="0" borderId="1" xfId="1" applyFont="1" applyBorder="1" applyAlignment="1" applyProtection="1">
      <alignment vertical="center" wrapText="1"/>
    </xf>
    <xf numFmtId="164" fontId="6" fillId="0" borderId="0" xfId="1" applyFont="1" applyFill="1" applyBorder="1" applyAlignment="1" applyProtection="1">
      <alignment horizontal="center" vertical="center" wrapText="1"/>
    </xf>
    <xf numFmtId="164" fontId="12" fillId="0" borderId="1" xfId="1" applyFont="1" applyFill="1" applyBorder="1" applyAlignment="1" applyProtection="1">
      <alignment vertical="center" wrapText="1"/>
    </xf>
    <xf numFmtId="164" fontId="7" fillId="0" borderId="1" xfId="1" applyFont="1" applyFill="1" applyBorder="1" applyAlignment="1" applyProtection="1">
      <alignment horizontal="left" vertical="center" wrapText="1"/>
    </xf>
  </cellXfs>
  <cellStyles count="3">
    <cellStyle name="Excel Built-in Hyperlink" xfId="2" xr:uid="{291F7D94-24C7-42BC-8D7C-A5262AC50E51}"/>
    <cellStyle name="Excel Built-in Normal" xfId="1" xr:uid="{B052243F-8A19-48E3-B1C8-A7F85F3467E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21</xdr:row>
      <xdr:rowOff>352815</xdr:rowOff>
    </xdr:from>
    <xdr:ext cx="6915149" cy="1199760"/>
    <xdr:sp macro="" textlink="">
      <xdr:nvSpPr>
        <xdr:cNvPr id="4" name="ZoneTexte 1">
          <a:extLst>
            <a:ext uri="{FF2B5EF4-FFF2-40B4-BE49-F238E27FC236}">
              <a16:creationId xmlns:a16="http://schemas.microsoft.com/office/drawing/2014/main" id="{5AB9AEBD-0D4B-478E-8DB0-FDF720117ACA}"/>
            </a:ext>
          </a:extLst>
        </xdr:cNvPr>
        <xdr:cNvSpPr/>
      </xdr:nvSpPr>
      <xdr:spPr>
        <a:xfrm>
          <a:off x="1" y="5039115"/>
          <a:ext cx="6915149" cy="119976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solidFill>
          <a:srgbClr val="FFFFFF"/>
        </a:solidFill>
        <a:ln w="9360">
          <a:solidFill>
            <a:srgbClr val="BCBCBC"/>
          </a:solidFill>
          <a:prstDash val="solid"/>
        </a:ln>
      </xdr:spPr>
      <xdr:txBody>
        <a:bodyPr vert="horz" wrap="square" lIns="90000" tIns="45000" rIns="90000" bIns="45000" anchor="t" compatLnSpc="0">
          <a:noAutofit/>
        </a:bodyPr>
        <a:lstStyle/>
        <a:p>
          <a:pPr lvl="0" rtl="0" hangingPunct="0">
            <a:buNone/>
            <a:tabLst/>
            <a:defRPr sz="1800"/>
          </a:pPr>
          <a:r>
            <a:rPr lang="fr-FR" sz="1100" b="0" i="0" u="none" strike="noStrike" kern="1200" spc="0">
              <a:solidFill>
                <a:srgbClr val="000000"/>
              </a:solidFill>
              <a:latin typeface="Calibri"/>
            </a:rPr>
            <a:t>Nom: 			Prénom : 	</a:t>
          </a:r>
        </a:p>
        <a:p>
          <a:pPr lvl="0" rtl="0" hangingPunct="0">
            <a:buNone/>
            <a:tabLst/>
            <a:defRPr sz="1800"/>
          </a:pPr>
          <a:r>
            <a:rPr lang="fr-FR" sz="1100" b="0" i="0" u="none" strike="noStrike" kern="1200" spc="0">
              <a:solidFill>
                <a:srgbClr val="000000"/>
              </a:solidFill>
              <a:latin typeface="Calibri"/>
            </a:rPr>
            <a:t>Adresse : 	</a:t>
          </a:r>
        </a:p>
        <a:p>
          <a:pPr lvl="0" rtl="0" hangingPunct="0">
            <a:buNone/>
            <a:tabLst/>
            <a:defRPr sz="1800"/>
          </a:pPr>
          <a:r>
            <a:rPr lang="fr-FR" sz="1100" b="0" i="0" u="none" strike="noStrike" kern="1200" spc="0">
              <a:solidFill>
                <a:srgbClr val="000000"/>
              </a:solidFill>
              <a:latin typeface="Calibri"/>
            </a:rPr>
            <a:t>Code postal : 			Ville : 	</a:t>
          </a:r>
        </a:p>
        <a:p>
          <a:pPr lvl="0" rtl="0" hangingPunct="0">
            <a:buNone/>
            <a:tabLst/>
            <a:defRPr sz="1800"/>
          </a:pPr>
          <a:r>
            <a:rPr lang="fr-FR" sz="1100" b="0" i="0" u="none" strike="noStrike" kern="1200" spc="0">
              <a:solidFill>
                <a:srgbClr val="000000"/>
              </a:solidFill>
              <a:latin typeface="Calibri"/>
            </a:rPr>
            <a:t>Téléphone : 			E-mail : 	</a:t>
          </a:r>
        </a:p>
        <a:p>
          <a:pPr lvl="0" rtl="0" hangingPunct="0">
            <a:buNone/>
            <a:tabLst/>
            <a:defRPr sz="1800"/>
          </a:pPr>
          <a:r>
            <a:rPr lang="fr-FR" sz="1100" b="0" i="0" u="none" strike="noStrike" kern="1200" spc="0">
              <a:solidFill>
                <a:srgbClr val="000000"/>
              </a:solidFill>
              <a:latin typeface="Calibri"/>
            </a:rPr>
            <a:t>Instructions de livraison : </a:t>
          </a:r>
        </a:p>
        <a:p>
          <a:pPr lvl="0" rtl="0" hangingPunct="0">
            <a:buNone/>
            <a:tabLst/>
            <a:defRPr sz="1800"/>
          </a:pPr>
          <a:endParaRPr lang="fr-FR" sz="1100" b="0" i="0" u="none" strike="noStrike" kern="1200" spc="0">
            <a:solidFill>
              <a:srgbClr val="000000"/>
            </a:solidFill>
            <a:latin typeface="Calibri"/>
          </a:endParaRPr>
        </a:p>
        <a:p>
          <a:pPr lvl="0" rtl="0" hangingPunct="0">
            <a:buNone/>
            <a:tabLst/>
            <a:defRPr sz="1800"/>
          </a:pPr>
          <a:endParaRPr lang="fr-FR" sz="1100" b="0" i="0" u="none" strike="noStrike" kern="1200" spc="0">
            <a:solidFill>
              <a:srgbClr val="000000"/>
            </a:solidFill>
            <a:latin typeface="Calibri"/>
          </a:endParaRPr>
        </a:p>
        <a:p>
          <a:pPr lvl="0" rtl="0" hangingPunct="0">
            <a:buNone/>
            <a:tabLst/>
            <a:defRPr sz="1800"/>
          </a:pPr>
          <a:endParaRPr lang="fr-FR" sz="1100" b="0" i="0" u="none" strike="noStrike" kern="1200" spc="0">
            <a:solidFill>
              <a:srgbClr val="000000"/>
            </a:solidFill>
            <a:latin typeface="Calibri"/>
          </a:endParaRPr>
        </a:p>
      </xdr:txBody>
    </xdr:sp>
    <xdr:clientData/>
  </xdr:oneCellAnchor>
  <xdr:twoCellAnchor editAs="oneCell">
    <xdr:from>
      <xdr:col>0</xdr:col>
      <xdr:colOff>85725</xdr:colOff>
      <xdr:row>0</xdr:row>
      <xdr:rowOff>95250</xdr:rowOff>
    </xdr:from>
    <xdr:to>
      <xdr:col>0</xdr:col>
      <xdr:colOff>3085465</xdr:colOff>
      <xdr:row>4</xdr:row>
      <xdr:rowOff>43180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D535764D-AD05-4539-B5A5-F44A60CF2CE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2999740" cy="719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146B5-C22C-45CA-879E-B6E3C9888CDB}">
  <dimension ref="A1:H29"/>
  <sheetViews>
    <sheetView tabSelected="1" workbookViewId="0">
      <selection activeCell="H16" sqref="H16"/>
    </sheetView>
  </sheetViews>
  <sheetFormatPr baseColWidth="10" defaultRowHeight="15" x14ac:dyDescent="0.25"/>
  <cols>
    <col min="1" max="1" width="53.7109375" customWidth="1"/>
    <col min="3" max="3" width="14.140625" customWidth="1"/>
    <col min="4" max="4" width="17.42578125" customWidth="1"/>
  </cols>
  <sheetData>
    <row r="1" spans="1:8" ht="15.75" x14ac:dyDescent="0.25">
      <c r="A1" s="1"/>
      <c r="C1" s="1" t="s">
        <v>0</v>
      </c>
    </row>
    <row r="2" spans="1:8" x14ac:dyDescent="0.25">
      <c r="A2" s="3"/>
      <c r="C2" s="3" t="s">
        <v>1</v>
      </c>
    </row>
    <row r="3" spans="1:8" x14ac:dyDescent="0.25">
      <c r="A3" s="3"/>
      <c r="C3" s="3" t="s">
        <v>2</v>
      </c>
    </row>
    <row r="4" spans="1:8" x14ac:dyDescent="0.25">
      <c r="A4" s="3"/>
      <c r="C4" s="3" t="s">
        <v>3</v>
      </c>
    </row>
    <row r="5" spans="1:8" x14ac:dyDescent="0.25">
      <c r="A5" s="4"/>
      <c r="B5" s="2"/>
      <c r="C5" s="2"/>
      <c r="D5" s="2"/>
    </row>
    <row r="6" spans="1:8" ht="22.5" x14ac:dyDescent="0.25">
      <c r="A6" s="20" t="s">
        <v>4</v>
      </c>
      <c r="B6" s="20"/>
      <c r="C6" s="20"/>
      <c r="D6" s="20"/>
    </row>
    <row r="7" spans="1:8" x14ac:dyDescent="0.25">
      <c r="A7" s="2"/>
      <c r="B7" s="2"/>
      <c r="C7" s="2"/>
      <c r="D7" s="2"/>
    </row>
    <row r="8" spans="1:8" ht="15.75" x14ac:dyDescent="0.25">
      <c r="A8" s="6" t="s">
        <v>5</v>
      </c>
      <c r="B8" s="7" t="s">
        <v>6</v>
      </c>
      <c r="C8" s="8" t="s">
        <v>7</v>
      </c>
      <c r="D8" s="9" t="s">
        <v>8</v>
      </c>
    </row>
    <row r="9" spans="1:8" ht="0.75" customHeight="1" x14ac:dyDescent="0.25">
      <c r="A9" s="13"/>
      <c r="B9" s="14"/>
      <c r="C9" s="15" t="str">
        <f>IF(B22=" "," ",39)</f>
        <v xml:space="preserve"> </v>
      </c>
      <c r="D9" s="15" t="str">
        <f t="shared" ref="D9:D14" si="0">IF(C9=" "," ",B9*C9)</f>
        <v xml:space="preserve"> </v>
      </c>
    </row>
    <row r="10" spans="1:8" ht="18.75" customHeight="1" x14ac:dyDescent="0.25">
      <c r="A10" s="13" t="s">
        <v>9</v>
      </c>
      <c r="B10" s="14"/>
      <c r="C10" s="15" t="str">
        <f>IF($B$22=" "," ",IF($B$22&lt;=11,8.8,IF(AND($B$22&gt;=12,$B$22&lt;=23),8.5,IF(AND($B$22&gt;=24,$B$22&lt;=35),8.1,IF(AND($B$22&gt;=36,$B$22&lt;=47),7.8,IF(AND($B$22&gt;=48,$B$22&lt;=299),7.65,6.5))))))</f>
        <v xml:space="preserve"> </v>
      </c>
      <c r="D10" s="15" t="str">
        <f t="shared" si="0"/>
        <v xml:space="preserve"> </v>
      </c>
    </row>
    <row r="11" spans="1:8" ht="21" customHeight="1" x14ac:dyDescent="0.25">
      <c r="A11" s="13" t="s">
        <v>10</v>
      </c>
      <c r="B11" s="14"/>
      <c r="C11" s="15" t="str">
        <f>IF($B$22=" "," ",IF($B$22&lt;=11,5.4,IF(AND($B$22&gt;=12,$B$22&lt;=23),5.25,IF(AND($B$22&gt;=24,$B$22&lt;=35),5.05,IF(AND($B$22&gt;=36,$B$22&lt;=47),4.9,IF(AND($B$22&gt;=48,$B$22&lt;=299),4.8,4.25))))))</f>
        <v xml:space="preserve"> </v>
      </c>
      <c r="D11" s="15" t="str">
        <f t="shared" si="0"/>
        <v xml:space="preserve"> </v>
      </c>
    </row>
    <row r="12" spans="1:8" ht="21" customHeight="1" x14ac:dyDescent="0.25">
      <c r="A12" s="13" t="s">
        <v>20</v>
      </c>
      <c r="B12" s="14"/>
      <c r="C12" s="15" t="str">
        <f>IF(B22=" "," ",IF($B$22&lt;=11,9.8,IF(AND($B$22&gt;=12,$B$22&lt;=23),9.5,IF(AND($B$22&gt;=24,$B$22&lt;=35),9.1,IF(AND($B$22&gt;=36,$B$22&lt;=47),8.8,IF(AND($B$22&gt;=48,$B$22&lt;=299),8.65,7.5))))))</f>
        <v xml:space="preserve"> </v>
      </c>
      <c r="D12" s="15" t="str">
        <f t="shared" si="0"/>
        <v xml:space="preserve"> </v>
      </c>
      <c r="H12" s="1"/>
    </row>
    <row r="13" spans="1:8" ht="19.5" customHeight="1" x14ac:dyDescent="0.25">
      <c r="A13" s="13" t="s">
        <v>11</v>
      </c>
      <c r="B13" s="14"/>
      <c r="C13" s="15" t="str">
        <f>IF($B$22=" "," ",IF($B$22&lt;=11,15,IF(AND($B$22&gt;=12,$B$22&lt;=23),14.7,IF(AND($B$22&gt;=24,$B$22&lt;=35),14.2,IF(AND($B$22&gt;=36,$B$22&lt;=47),13.7,IF(AND($B$22&gt;=48,$B$22&lt;=299),13.2,13.2))))))</f>
        <v xml:space="preserve"> </v>
      </c>
      <c r="D13" s="15" t="str">
        <f t="shared" si="0"/>
        <v xml:space="preserve"> </v>
      </c>
      <c r="H13" s="3"/>
    </row>
    <row r="14" spans="1:8" ht="21.75" customHeight="1" x14ac:dyDescent="0.25">
      <c r="A14" s="16" t="s">
        <v>19</v>
      </c>
      <c r="B14" s="14"/>
      <c r="C14" s="15" t="str">
        <f>IF(B22=" "," ",200)</f>
        <v xml:space="preserve"> </v>
      </c>
      <c r="D14" s="15" t="str">
        <f t="shared" si="0"/>
        <v xml:space="preserve"> </v>
      </c>
      <c r="H14" s="3"/>
    </row>
    <row r="15" spans="1:8" ht="15.75" x14ac:dyDescent="0.25">
      <c r="A15" s="21" t="s">
        <v>12</v>
      </c>
      <c r="B15" s="21"/>
      <c r="C15" s="21"/>
      <c r="D15" s="21"/>
      <c r="H15" s="3"/>
    </row>
    <row r="16" spans="1:8" ht="22.5" customHeight="1" x14ac:dyDescent="0.25">
      <c r="A16" s="17" t="s">
        <v>17</v>
      </c>
      <c r="B16" s="14"/>
      <c r="C16" s="15" t="str">
        <f>IF(B22=" "," ",IF($B$22&lt;=11,8.85,IF(AND($B$22&gt;=12,$B$22&lt;=23),8.55,IF(AND($B$22&gt;=24,$B$22&lt;=35),8.25,IF(AND($B$22&gt;=36,$B$22&lt;=47),7.95,IF(AND($B$22&gt;=48,$B$22&lt;=299),7.8,6.65))))))</f>
        <v xml:space="preserve"> </v>
      </c>
      <c r="D16" s="15" t="str">
        <f>IF(B16=""," ",B16*C16)</f>
        <v xml:space="preserve"> </v>
      </c>
    </row>
    <row r="17" spans="1:4" ht="15.75" x14ac:dyDescent="0.25">
      <c r="A17" s="22" t="s">
        <v>13</v>
      </c>
      <c r="B17" s="22"/>
      <c r="C17" s="22"/>
      <c r="D17" s="22"/>
    </row>
    <row r="18" spans="1:4" ht="21.75" customHeight="1" x14ac:dyDescent="0.25">
      <c r="A18" s="13" t="s">
        <v>18</v>
      </c>
      <c r="B18" s="14"/>
      <c r="C18" s="15" t="str">
        <f>IF(B22=" "," ",IF($B$22&lt;=11,7.6,IF(AND($B$22&gt;=12,$B$22&lt;=23),7.3,IF(AND($B$22&gt;=24,$B$22&lt;=35),6.9,IF(AND($B$22&gt;=36,$B$22&lt;=47),6.6,IF(AND($B$22&gt;=48,$B$22&lt;=299),6.45,5.3))))))</f>
        <v xml:space="preserve"> </v>
      </c>
      <c r="D18" s="15" t="str">
        <f>IF(C18=" "," ",C18*B18)</f>
        <v xml:space="preserve"> </v>
      </c>
    </row>
    <row r="19" spans="1:4" ht="21.75" customHeight="1" x14ac:dyDescent="0.25">
      <c r="A19" s="13" t="s">
        <v>14</v>
      </c>
      <c r="B19" s="14"/>
      <c r="C19" s="18"/>
      <c r="D19" s="18"/>
    </row>
    <row r="20" spans="1:4" ht="18.75" customHeight="1" x14ac:dyDescent="0.25">
      <c r="A20" s="19" t="s">
        <v>15</v>
      </c>
      <c r="B20" s="14"/>
      <c r="C20" s="15">
        <f>IF(B20=" "," ",0.2)</f>
        <v>0.2</v>
      </c>
      <c r="D20" s="15" t="str">
        <f>IF(B20=""," ",C20*B20)</f>
        <v xml:space="preserve"> </v>
      </c>
    </row>
    <row r="21" spans="1:4" ht="21" customHeight="1" x14ac:dyDescent="0.25">
      <c r="A21" s="19" t="s">
        <v>16</v>
      </c>
      <c r="B21" s="14"/>
      <c r="C21" s="15">
        <v>0.1</v>
      </c>
      <c r="D21" s="15" t="str">
        <f>IF(B21=""," ",C21*B21)</f>
        <v xml:space="preserve"> </v>
      </c>
    </row>
    <row r="22" spans="1:4" ht="28.5" customHeight="1" x14ac:dyDescent="0.25">
      <c r="A22" s="10" t="s">
        <v>8</v>
      </c>
      <c r="B22" s="11" t="str">
        <f>IF(SUM(B9,B10,B11,B13,B14,B18,B16,B12)=0," ",SUM(B9:B14,B18,B16))</f>
        <v xml:space="preserve"> </v>
      </c>
      <c r="C22" s="11"/>
      <c r="D22" s="12" t="str">
        <f>IF(B22=" "," ",SUM(D9:D14,D18,D19,D20,D21,D16))</f>
        <v xml:space="preserve"> </v>
      </c>
    </row>
    <row r="23" spans="1:4" x14ac:dyDescent="0.25">
      <c r="A23" s="5"/>
      <c r="B23" s="5"/>
      <c r="C23" s="5"/>
      <c r="D23" s="5"/>
    </row>
    <row r="24" spans="1:4" x14ac:dyDescent="0.25">
      <c r="A24" s="5"/>
      <c r="B24" s="5"/>
      <c r="C24" s="5"/>
      <c r="D24" s="5"/>
    </row>
    <row r="25" spans="1:4" x14ac:dyDescent="0.25">
      <c r="A25" s="5"/>
      <c r="B25" s="5"/>
      <c r="C25" s="5"/>
      <c r="D25" s="5"/>
    </row>
    <row r="26" spans="1:4" x14ac:dyDescent="0.25">
      <c r="A26" s="5"/>
      <c r="B26" s="5"/>
      <c r="C26" s="5"/>
      <c r="D26" s="5"/>
    </row>
    <row r="27" spans="1:4" x14ac:dyDescent="0.25">
      <c r="A27" s="5"/>
      <c r="B27" s="5"/>
      <c r="C27" s="5"/>
      <c r="D27" s="5"/>
    </row>
    <row r="28" spans="1:4" x14ac:dyDescent="0.25">
      <c r="A28" s="5"/>
      <c r="B28" s="5"/>
      <c r="C28" s="5"/>
      <c r="D28" s="5"/>
    </row>
    <row r="29" spans="1:4" x14ac:dyDescent="0.25">
      <c r="A29" s="5"/>
      <c r="B29" s="5"/>
      <c r="C29" s="5"/>
      <c r="D29" s="5"/>
    </row>
  </sheetData>
  <sheetProtection algorithmName="SHA-512" hashValue="YVSAr5/9WTb94AjpVlBiNu2r/pf4txyhxK+lJjzbYrBnGhVveBzYtE0ABRqsT+1NHTLsfdkR8vO/fOld/7vjkA==" saltValue="vbnLzQLvt/4e50jGwqbFUw==" spinCount="100000" sheet="1" objects="1" scenarios="1"/>
  <mergeCells count="3">
    <mergeCell ref="A6:D6"/>
    <mergeCell ref="A15:D15"/>
    <mergeCell ref="A17:D1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</dc:creator>
  <cp:lastModifiedBy>patri</cp:lastModifiedBy>
  <cp:lastPrinted>2018-10-18T09:54:19Z</cp:lastPrinted>
  <dcterms:created xsi:type="dcterms:W3CDTF">2018-10-04T15:42:44Z</dcterms:created>
  <dcterms:modified xsi:type="dcterms:W3CDTF">2019-10-01T07:33:32Z</dcterms:modified>
</cp:coreProperties>
</file>